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bookViews>
    <workbookView xWindow="0" yWindow="0" windowWidth="24000" windowHeight="94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B42" i="1"/>
  <c r="D42" i="1" s="1"/>
  <c r="D41" i="1"/>
  <c r="D40" i="1"/>
  <c r="B40" i="1"/>
  <c r="B39" i="1"/>
  <c r="D39" i="1" s="1"/>
  <c r="D38" i="1"/>
  <c r="B38" i="1"/>
  <c r="B37" i="1"/>
  <c r="D37" i="1" s="1"/>
  <c r="D36" i="1"/>
  <c r="B36" i="1"/>
  <c r="B35" i="1"/>
  <c r="D35" i="1" s="1"/>
  <c r="D34" i="1"/>
  <c r="B34" i="1"/>
  <c r="B33" i="1"/>
  <c r="D33" i="1" s="1"/>
  <c r="D29" i="1"/>
  <c r="D28" i="1"/>
  <c r="C27" i="1"/>
  <c r="B27" i="1"/>
  <c r="D27" i="1" s="1"/>
  <c r="B26" i="1"/>
  <c r="D26" i="1" s="1"/>
  <c r="C25" i="1"/>
  <c r="B25" i="1"/>
  <c r="D25" i="1" s="1"/>
  <c r="D24" i="1"/>
  <c r="C24" i="1"/>
  <c r="B24" i="1"/>
  <c r="C23" i="1"/>
  <c r="D23" i="1" s="1"/>
  <c r="B23" i="1"/>
  <c r="C22" i="1"/>
  <c r="B22" i="1"/>
  <c r="D22" i="1" s="1"/>
  <c r="C21" i="1"/>
  <c r="B21" i="1"/>
  <c r="D21" i="1" s="1"/>
  <c r="D20" i="1"/>
  <c r="C20" i="1"/>
  <c r="B20" i="1"/>
  <c r="C19" i="1"/>
  <c r="D19" i="1" s="1"/>
  <c r="B19" i="1"/>
  <c r="C18" i="1"/>
  <c r="B18" i="1"/>
  <c r="D18" i="1" s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<sst xmlns="http://schemas.openxmlformats.org/spreadsheetml/2006/main" count="51" uniqueCount="19">
  <si>
    <t>RJPREV - EXERCÍCIO DE 2022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</si>
  <si>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</si>
  <si>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</si>
  <si>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</si>
  <si>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</si>
  <si>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</si>
  <si>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</si>
  <si>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</si>
  <si>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</si>
  <si>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</si>
  <si>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</si>
  <si>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</si>
  <si>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</si>
  <si>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</si>
  <si>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</si>
  <si>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</si>
  <si>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</si>
  <si>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2022</t>
  </si>
  <si>
    <t>INSS - EXERCÍCIO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</si>
</sst>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7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16" workbookViewId="0">
      <selection activeCell="P19" sqref="P19"/>
    </sheetView>
  </sheetViews>
  <sheetFormatPr defaultRowHeight="15" x14ac:dyDescent="0.25"/>
  <cols>
    <col min="1" max="1" width="10.140625" bestFit="1" customWidth="1"/>
    <col min="2" max="4" width="16.85546875" bestFit="1" customWidth="1"/>
  </cols>
  <sheetData>
    <row r="1" spans="1:4" x14ac:dyDescent="0.25">
      <c r="A1" s="1" t="s">
        <v>0</v>
      </c>
      <c r="B1" s="1"/>
      <c r="C1" s="1"/>
      <c r="D1" s="1"/>
    </row>
    <row r="2" spans="1:4" ht="60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4">
        <v>130908.19</v>
      </c>
      <c r="C3" s="4">
        <v>177071.27</v>
      </c>
      <c r="D3" s="5">
        <f>B3+C3</f>
        <v>307979.45999999996</v>
      </c>
    </row>
    <row r="4" spans="1:4" x14ac:dyDescent="0.25">
      <c r="A4" s="3" t="s">
        <v>6</v>
      </c>
      <c r="B4" s="4">
        <v>138101.42000000001</v>
      </c>
      <c r="C4" s="4">
        <v>188635.2</v>
      </c>
      <c r="D4" s="5">
        <f t="shared" ref="D4:D14" si="0">B4+C4</f>
        <v>326736.62</v>
      </c>
    </row>
    <row r="5" spans="1:4" x14ac:dyDescent="0.25">
      <c r="A5" s="3" t="s">
        <v>7</v>
      </c>
      <c r="B5" s="4">
        <v>134674.45000000001</v>
      </c>
      <c r="C5" s="4">
        <v>183204.52</v>
      </c>
      <c r="D5" s="5">
        <f t="shared" si="0"/>
        <v>317878.96999999997</v>
      </c>
    </row>
    <row r="6" spans="1:4" x14ac:dyDescent="0.25">
      <c r="A6" s="3" t="s">
        <v>8</v>
      </c>
      <c r="B6" s="4">
        <v>135429.47</v>
      </c>
      <c r="C6" s="4">
        <v>184488.17</v>
      </c>
      <c r="D6" s="5">
        <f t="shared" si="0"/>
        <v>319917.64</v>
      </c>
    </row>
    <row r="7" spans="1:4" x14ac:dyDescent="0.25">
      <c r="A7" s="3" t="s">
        <v>9</v>
      </c>
      <c r="B7" s="4">
        <v>135639.70000000001</v>
      </c>
      <c r="C7" s="4">
        <v>184483.95</v>
      </c>
      <c r="D7" s="5">
        <f t="shared" si="0"/>
        <v>320123.65000000002</v>
      </c>
    </row>
    <row r="8" spans="1:4" x14ac:dyDescent="0.25">
      <c r="A8" s="3" t="s">
        <v>10</v>
      </c>
      <c r="B8" s="4">
        <v>223703.51</v>
      </c>
      <c r="C8" s="4">
        <v>272871.43</v>
      </c>
      <c r="D8" s="5">
        <f t="shared" si="0"/>
        <v>496574.94</v>
      </c>
    </row>
    <row r="9" spans="1:4" x14ac:dyDescent="0.25">
      <c r="A9" s="3" t="s">
        <v>11</v>
      </c>
      <c r="B9" s="4">
        <v>221514.23</v>
      </c>
      <c r="C9" s="4">
        <v>272906.34999999998</v>
      </c>
      <c r="D9" s="5">
        <f t="shared" si="0"/>
        <v>494420.57999999996</v>
      </c>
    </row>
    <row r="10" spans="1:4" x14ac:dyDescent="0.25">
      <c r="A10" s="3" t="s">
        <v>12</v>
      </c>
      <c r="B10" s="4">
        <v>243820.89</v>
      </c>
      <c r="C10" s="4">
        <v>273411.92</v>
      </c>
      <c r="D10" s="5">
        <f t="shared" si="0"/>
        <v>517232.81</v>
      </c>
    </row>
    <row r="11" spans="1:4" x14ac:dyDescent="0.25">
      <c r="A11" s="3" t="s">
        <v>13</v>
      </c>
      <c r="B11" s="4">
        <v>234657.64</v>
      </c>
      <c r="C11" s="4">
        <v>288646.34000000003</v>
      </c>
      <c r="D11" s="5">
        <f t="shared" si="0"/>
        <v>523303.98000000004</v>
      </c>
    </row>
    <row r="12" spans="1:4" x14ac:dyDescent="0.25">
      <c r="A12" s="3" t="s">
        <v>14</v>
      </c>
      <c r="B12" s="4">
        <v>237293.78</v>
      </c>
      <c r="C12" s="4">
        <v>294371.90000000002</v>
      </c>
      <c r="D12" s="5">
        <f t="shared" si="0"/>
        <v>531665.68000000005</v>
      </c>
    </row>
    <row r="13" spans="1:4" x14ac:dyDescent="0.25">
      <c r="A13" s="3" t="s">
        <v>15</v>
      </c>
      <c r="B13" s="4"/>
      <c r="C13" s="4"/>
      <c r="D13" s="5">
        <f t="shared" si="0"/>
        <v>0</v>
      </c>
    </row>
    <row r="14" spans="1:4" x14ac:dyDescent="0.25">
      <c r="A14" s="3" t="s">
        <v>16</v>
      </c>
      <c r="B14" s="4"/>
      <c r="C14" s="4"/>
      <c r="D14" s="5">
        <f t="shared" si="0"/>
        <v>0</v>
      </c>
    </row>
    <row r="15" spans="1:4" x14ac:dyDescent="0.25">
      <c r="A15" s="6"/>
      <c r="B15" s="6"/>
      <c r="C15" s="6"/>
      <c r="D15" s="6"/>
    </row>
    <row r="16" spans="1:4" x14ac:dyDescent="0.25">
      <c r="A16" s="1" t="s">
        <v>17</v>
      </c>
      <c r="B16" s="1"/>
      <c r="C16" s="1"/>
      <c r="D16" s="1"/>
    </row>
    <row r="17" spans="1:4" ht="60" x14ac:dyDescent="0.25">
      <c r="A17" s="2" t="s">
        <v>1</v>
      </c>
      <c r="B17" s="2" t="s">
        <v>2</v>
      </c>
      <c r="C17" s="2" t="s">
        <v>3</v>
      </c>
      <c r="D17" s="2" t="s">
        <v>4</v>
      </c>
    </row>
    <row r="18" spans="1:4" x14ac:dyDescent="0.25">
      <c r="A18" s="3" t="s">
        <v>5</v>
      </c>
      <c r="B18" s="4">
        <f>36296228.76+1499313.2</f>
        <v>37795541.960000001</v>
      </c>
      <c r="C18" s="4">
        <f>18162153.87+954108.38</f>
        <v>19116262.25</v>
      </c>
      <c r="D18" s="5">
        <f>B18+C18</f>
        <v>56911804.210000001</v>
      </c>
    </row>
    <row r="19" spans="1:4" x14ac:dyDescent="0.25">
      <c r="A19" s="3" t="s">
        <v>6</v>
      </c>
      <c r="B19" s="4">
        <f>2342117.12+43616287.48+1858387.3</f>
        <v>47816791.899999991</v>
      </c>
      <c r="C19" s="4">
        <f>1171058.5+21821075.49+1182610.03</f>
        <v>24174744.02</v>
      </c>
      <c r="D19" s="5">
        <f t="shared" ref="D19:D29" si="1">B19+C19</f>
        <v>71991535.919999987</v>
      </c>
    </row>
    <row r="20" spans="1:4" x14ac:dyDescent="0.25">
      <c r="A20" s="3" t="s">
        <v>7</v>
      </c>
      <c r="B20" s="4">
        <f>39994491.02+1679693.4+1982115.8</f>
        <v>43656300.219999999</v>
      </c>
      <c r="C20" s="4">
        <f>1068895.71+20010689.9+991057.87</f>
        <v>22070643.48</v>
      </c>
      <c r="D20" s="5">
        <f t="shared" si="1"/>
        <v>65726943.700000003</v>
      </c>
    </row>
    <row r="21" spans="1:4" x14ac:dyDescent="0.25">
      <c r="A21" s="3" t="s">
        <v>8</v>
      </c>
      <c r="B21" s="4">
        <f>1335961.76+39976242.54+1678805.48</f>
        <v>42991009.779999994</v>
      </c>
      <c r="C21" s="4">
        <f>667980.93+20001498.12+1068330.69</f>
        <v>21737809.740000002</v>
      </c>
      <c r="D21" s="5">
        <f t="shared" si="1"/>
        <v>64728819.519999996</v>
      </c>
    </row>
    <row r="22" spans="1:4" x14ac:dyDescent="0.25">
      <c r="A22" s="3" t="s">
        <v>9</v>
      </c>
      <c r="B22" s="4">
        <f>39638095.68+8106478.52+1662352.56</f>
        <v>49406926.760000005</v>
      </c>
      <c r="C22" s="4">
        <f>19832424.79+1057860.75+4053239.22</f>
        <v>24943524.759999998</v>
      </c>
      <c r="D22" s="5">
        <f t="shared" si="1"/>
        <v>74350451.520000011</v>
      </c>
    </row>
    <row r="23" spans="1:4" x14ac:dyDescent="0.25">
      <c r="A23" s="3" t="s">
        <v>10</v>
      </c>
      <c r="B23" s="4">
        <f>12634146+39997390.16+1829400.76</f>
        <v>54460936.919999994</v>
      </c>
      <c r="C23" s="4">
        <f>6317072.94+20012072.03+1164164.01</f>
        <v>27493308.980000004</v>
      </c>
      <c r="D23" s="5">
        <f t="shared" si="1"/>
        <v>81954245.900000006</v>
      </c>
    </row>
    <row r="24" spans="1:4" x14ac:dyDescent="0.25">
      <c r="A24" s="3" t="s">
        <v>11</v>
      </c>
      <c r="B24" s="4">
        <f>40034401.72+457371.6+6137745.32+2229423.92</f>
        <v>48858942.560000002</v>
      </c>
      <c r="C24" s="4">
        <f>20030022.25+1418724.38+228685.86+3068872.6</f>
        <v>24746305.09</v>
      </c>
      <c r="D24" s="5">
        <f t="shared" si="1"/>
        <v>73605247.650000006</v>
      </c>
    </row>
    <row r="25" spans="1:4" x14ac:dyDescent="0.25">
      <c r="A25" s="3" t="s">
        <v>12</v>
      </c>
      <c r="B25" s="4">
        <f>40094724.28+328688.92+6620143.88+9714.88+2010152.32</f>
        <v>49063424.280000009</v>
      </c>
      <c r="C25" s="4">
        <f>4857.49+3474416.36+20059028.41+1279187.88</f>
        <v>24817490.140000001</v>
      </c>
      <c r="D25" s="5">
        <f t="shared" si="1"/>
        <v>73880914.420000017</v>
      </c>
    </row>
    <row r="26" spans="1:4" x14ac:dyDescent="0.25">
      <c r="A26" s="3" t="s">
        <v>13</v>
      </c>
      <c r="B26" s="4">
        <f>47770419.6+2155595.86</f>
        <v>49926015.460000001</v>
      </c>
      <c r="C26" s="4">
        <v>25267701.09</v>
      </c>
      <c r="D26" s="5">
        <f t="shared" si="1"/>
        <v>75193716.549999997</v>
      </c>
    </row>
    <row r="27" spans="1:4" x14ac:dyDescent="0.25">
      <c r="A27" s="3" t="s">
        <v>14</v>
      </c>
      <c r="B27" s="4">
        <f>6550.6+11107014.24+163570.12+2140036.14+40218272.08</f>
        <v>53635443.18</v>
      </c>
      <c r="C27" s="4">
        <f>3275.25+5553507.13+81785.05+1361841.26+20122388.93</f>
        <v>27122797.619999997</v>
      </c>
      <c r="D27" s="5">
        <f t="shared" si="1"/>
        <v>80758240.799999997</v>
      </c>
    </row>
    <row r="28" spans="1:4" x14ac:dyDescent="0.25">
      <c r="A28" s="3" t="s">
        <v>15</v>
      </c>
      <c r="B28" s="4"/>
      <c r="C28" s="4"/>
      <c r="D28" s="5">
        <f t="shared" si="1"/>
        <v>0</v>
      </c>
    </row>
    <row r="29" spans="1:4" x14ac:dyDescent="0.25">
      <c r="A29" s="3" t="s">
        <v>16</v>
      </c>
      <c r="B29" s="4"/>
      <c r="C29" s="4"/>
      <c r="D29" s="5">
        <f t="shared" si="1"/>
        <v>0</v>
      </c>
    </row>
    <row r="30" spans="1:4" x14ac:dyDescent="0.25">
      <c r="A30" s="6"/>
      <c r="B30" s="6"/>
      <c r="C30" s="6"/>
      <c r="D30" s="6"/>
    </row>
    <row r="31" spans="1:4" x14ac:dyDescent="0.25">
      <c r="A31" s="1" t="s">
        <v>18</v>
      </c>
      <c r="B31" s="1"/>
      <c r="C31" s="1"/>
      <c r="D31" s="1"/>
    </row>
    <row r="32" spans="1:4" ht="60" x14ac:dyDescent="0.25">
      <c r="A32" s="2" t="s">
        <v>1</v>
      </c>
      <c r="B32" s="2" t="s">
        <v>2</v>
      </c>
      <c r="C32" s="2" t="s">
        <v>3</v>
      </c>
      <c r="D32" s="2" t="s">
        <v>4</v>
      </c>
    </row>
    <row r="33" spans="1:4" x14ac:dyDescent="0.25">
      <c r="A33" s="3" t="s">
        <v>5</v>
      </c>
      <c r="B33" s="4">
        <f>504699.28+25234.96</f>
        <v>529934.24</v>
      </c>
      <c r="C33" s="4">
        <v>229458.47</v>
      </c>
      <c r="D33" s="5">
        <f>B33+C33</f>
        <v>759392.71</v>
      </c>
    </row>
    <row r="34" spans="1:4" x14ac:dyDescent="0.25">
      <c r="A34" s="3" t="s">
        <v>6</v>
      </c>
      <c r="B34" s="4">
        <f>573065.57+28726.64</f>
        <v>601792.21</v>
      </c>
      <c r="C34" s="4">
        <v>287840.59999999998</v>
      </c>
      <c r="D34" s="5">
        <f t="shared" ref="D34:D44" si="2">B34+C34</f>
        <v>889632.80999999994</v>
      </c>
    </row>
    <row r="35" spans="1:4" x14ac:dyDescent="0.25">
      <c r="A35" s="3" t="s">
        <v>7</v>
      </c>
      <c r="B35" s="4">
        <f>566756.77+28337.84-3114.18</f>
        <v>591980.42999999993</v>
      </c>
      <c r="C35" s="4">
        <v>257909.38</v>
      </c>
      <c r="D35" s="5">
        <f t="shared" si="2"/>
        <v>849889.80999999994</v>
      </c>
    </row>
    <row r="36" spans="1:4" x14ac:dyDescent="0.25">
      <c r="A36" s="3" t="s">
        <v>8</v>
      </c>
      <c r="B36" s="4">
        <f>568241.21-7707.74+28412.06</f>
        <v>588945.53</v>
      </c>
      <c r="C36" s="4">
        <v>261062.48</v>
      </c>
      <c r="D36" s="5">
        <f t="shared" si="2"/>
        <v>850008.01</v>
      </c>
    </row>
    <row r="37" spans="1:4" x14ac:dyDescent="0.25">
      <c r="A37" s="3" t="s">
        <v>9</v>
      </c>
      <c r="B37" s="4">
        <f>574914.19+28745.71</f>
        <v>603659.89999999991</v>
      </c>
      <c r="C37" s="4">
        <v>262709.84000000003</v>
      </c>
      <c r="D37" s="5">
        <f t="shared" si="2"/>
        <v>866369.74</v>
      </c>
    </row>
    <row r="38" spans="1:4" x14ac:dyDescent="0.25">
      <c r="A38" s="3" t="s">
        <v>10</v>
      </c>
      <c r="B38" s="4">
        <f>588286.05+29414.3</f>
        <v>617700.35000000009</v>
      </c>
      <c r="C38" s="4">
        <v>270757.26</v>
      </c>
      <c r="D38" s="5">
        <f t="shared" si="2"/>
        <v>888457.6100000001</v>
      </c>
    </row>
    <row r="39" spans="1:4" x14ac:dyDescent="0.25">
      <c r="A39" s="3" t="s">
        <v>11</v>
      </c>
      <c r="B39" s="4">
        <f>583403.24+29657.4</f>
        <v>613060.64</v>
      </c>
      <c r="C39" s="4">
        <v>273077.82</v>
      </c>
      <c r="D39" s="5">
        <f t="shared" si="2"/>
        <v>886138.46</v>
      </c>
    </row>
    <row r="40" spans="1:4" x14ac:dyDescent="0.25">
      <c r="A40" s="3" t="s">
        <v>12</v>
      </c>
      <c r="B40" s="4">
        <f>584080.05+29242.45</f>
        <v>613322.5</v>
      </c>
      <c r="C40" s="4">
        <v>269337.65000000002</v>
      </c>
      <c r="D40" s="5">
        <f t="shared" si="2"/>
        <v>882660.15</v>
      </c>
    </row>
    <row r="41" spans="1:4" x14ac:dyDescent="0.25">
      <c r="A41" s="3" t="s">
        <v>13</v>
      </c>
      <c r="B41" s="4">
        <v>593084.21</v>
      </c>
      <c r="C41" s="4">
        <v>270815.27</v>
      </c>
      <c r="D41" s="5">
        <f t="shared" si="2"/>
        <v>863899.48</v>
      </c>
    </row>
    <row r="42" spans="1:4" x14ac:dyDescent="0.25">
      <c r="A42" s="3" t="s">
        <v>14</v>
      </c>
      <c r="B42" s="4">
        <f>585732.3+29286.61</f>
        <v>615018.91</v>
      </c>
      <c r="C42" s="4">
        <v>271197.64</v>
      </c>
      <c r="D42" s="5">
        <f t="shared" si="2"/>
        <v>886216.55</v>
      </c>
    </row>
    <row r="43" spans="1:4" x14ac:dyDescent="0.25">
      <c r="A43" s="3" t="s">
        <v>15</v>
      </c>
      <c r="B43" s="4"/>
      <c r="C43" s="4"/>
      <c r="D43" s="5">
        <f t="shared" si="2"/>
        <v>0</v>
      </c>
    </row>
    <row r="44" spans="1:4" x14ac:dyDescent="0.25">
      <c r="A44" s="3" t="s">
        <v>16</v>
      </c>
      <c r="B44" s="4"/>
      <c r="C44" s="4"/>
      <c r="D44" s="5">
        <f t="shared" si="2"/>
        <v>0</v>
      </c>
    </row>
  </sheetData>
  <mergeCells count="3">
    <mergeCell ref="A1:D1"/>
    <mergeCell ref="A16:D16"/>
    <mergeCell ref="A31:D3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2022-11-01T20:27:56Z</dcterms:created>
  <dcterms:modified xsi:type="dcterms:W3CDTF">2022-11-01T20:29:01Z</dcterms:modified>
</cp:coreProperties>
</file>